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<sst xmlns="http://schemas.openxmlformats.org/spreadsheetml/2006/main" count="78" uniqueCount="77">
  <si>
    <t xml:space="preserve">Calculateur de longueur de rayons. // compagnie-roue-velo.fr/spokeCalcCRV.ods</t>
  </si>
  <si>
    <t xml:space="preserve">Remplir cette</t>
  </si>
  <si>
    <t xml:space="preserve">Copy left. Partage  libre !  … Sans garantie !</t>
  </si>
  <si>
    <t xml:space="preserve">colonne de</t>
  </si>
  <si>
    <t xml:space="preserve">Donnees d’entree</t>
  </si>
  <si>
    <t xml:space="preserve">valeurs.</t>
  </si>
  <si>
    <t xml:space="preserve">A copier coller vers D7:D17</t>
  </si>
  <si>
    <t xml:space="preserve">Nom</t>
  </si>
  <si>
    <t xml:space="preserve">Legende</t>
  </si>
  <si>
    <t xml:space="preserve">help</t>
  </si>
  <si>
    <t xml:space="preserve">roue CRV</t>
  </si>
  <si>
    <t xml:space="preserve">Rohloff135</t>
  </si>
  <si>
    <t xml:space="preserve">ma roue 1</t>
  </si>
  <si>
    <t xml:space="preserve">etc..</t>
  </si>
  <si>
    <t xml:space="preserve">erd</t>
  </si>
  <si>
    <t xml:space="preserve">Diamètre effectif de la roue </t>
  </si>
  <si>
    <t xml:space="preserve">http://compagnie-roue-velo.fr/helpErd.html</t>
  </si>
  <si>
    <t xml:space="preserve">A copier/coller…</t>
  </si>
  <si>
    <t xml:space="preserve">diag</t>
  </si>
  <si>
    <t xml:space="preserve">Diamètre de percement, côté gauche</t>
  </si>
  <si>
    <t xml:space="preserve">http://compagnie-roue-velo.fr/helpPerc.html</t>
  </si>
  <si>
    <t xml:space="preserve">diad</t>
  </si>
  <si>
    <t xml:space="preserve">Diamètre de percement, côté droit</t>
  </si>
  <si>
    <t xml:space="preserve">entreaxe</t>
  </si>
  <si>
    <t xml:space="preserve">Entre-axe</t>
  </si>
  <si>
    <t xml:space="preserve">http://compagnie-roue-velo.fr/helpEntreAxe.html</t>
  </si>
  <si>
    <t xml:space="preserve">dist1g</t>
  </si>
  <si>
    <t xml:space="preserve">Distance côté gauche au flasque gauche</t>
  </si>
  <si>
    <t xml:space="preserve">http://compagnie-roue-velo.fr/helpGauche.html</t>
  </si>
  <si>
    <t xml:space="preserve">disd1d</t>
  </si>
  <si>
    <t xml:space="preserve">Distance côté droit au flasque droit</t>
  </si>
  <si>
    <t xml:space="preserve">http://compagnie-roue-velo.fr/helpDroite.html</t>
  </si>
  <si>
    <t xml:space="preserve">holedia</t>
  </si>
  <si>
    <t xml:space="preserve">Diamètre du trou de rayon</t>
  </si>
  <si>
    <t xml:space="preserve">http://compagnie-roue-velo.fr/helpHole.html</t>
  </si>
  <si>
    <t xml:space="preserve">ncross</t>
  </si>
  <si>
    <t xml:space="preserve">Nombre de croisements</t>
  </si>
  <si>
    <t xml:space="preserve">nspoke</t>
  </si>
  <si>
    <t xml:space="preserve">Nombre de rayons</t>
  </si>
  <si>
    <t xml:space="preserve">distspokerim</t>
  </si>
  <si>
    <t xml:space="preserve">Espace entre 2 rangs de rayons (jante)</t>
  </si>
  <si>
    <t xml:space="preserve">http://compagnie-roue-velo.fr/helpDistRayon.html</t>
  </si>
  <si>
    <t xml:space="preserve">latshift</t>
  </si>
  <si>
    <t xml:space="preserve">Décalage lateral de l'axe</t>
  </si>
  <si>
    <t xml:space="preserve">http://compagnie-roue-velo.fr/helpLatShift.html</t>
  </si>
  <si>
    <t xml:space="preserve">Calcul</t>
  </si>
  <si>
    <t xml:space="preserve">Formule symbolique</t>
  </si>
  <si>
    <t xml:space="preserve">Formule tableur</t>
  </si>
  <si>
    <t xml:space="preserve">pi</t>
  </si>
  <si>
    <t xml:space="preserve">xExt</t>
  </si>
  <si>
    <t xml:space="preserve">yExt</t>
  </si>
  <si>
    <t xml:space="preserve">0.5*$erd</t>
  </si>
  <si>
    <t xml:space="preserve">intAngle</t>
  </si>
  <si>
    <t xml:space="preserve">$pi*(2.0*$ncross)*2.0/$nspoke</t>
  </si>
  <si>
    <t xml:space="preserve">xHeadL</t>
  </si>
  <si>
    <t xml:space="preserve">0.5*$diag*sin($intAngle)</t>
  </si>
  <si>
    <t xml:space="preserve">yHeadL</t>
  </si>
  <si>
    <t xml:space="preserve">0.5*$diag*cos($intAngle)</t>
  </si>
  <si>
    <t xml:space="preserve">xHeadR</t>
  </si>
  <si>
    <t xml:space="preserve">0.5*$diad*sin($intAngle)</t>
  </si>
  <si>
    <t xml:space="preserve">yHeadR</t>
  </si>
  <si>
    <t xml:space="preserve">0.5*$diad*cos($intAngle)</t>
  </si>
  <si>
    <t xml:space="preserve">flange2centerL</t>
  </si>
  <si>
    <t xml:space="preserve">$entreaxe/2 - $dist1g - $latshift -0.5*$distSpokeRim</t>
  </si>
  <si>
    <t xml:space="preserve">flange2centerR</t>
  </si>
  <si>
    <t xml:space="preserve">$entreaxe/2 - $dist1d + $latshift -0.5*$distSpokeRim</t>
  </si>
  <si>
    <t xml:space="preserve">lhLsq</t>
  </si>
  <si>
    <t xml:space="preserve">($xHeadL-$xExt)*($xHeadL-$xExt)+($yHeadL-$yExt)*($yHeadL-$yExt)</t>
  </si>
  <si>
    <t xml:space="preserve">lhRsq</t>
  </si>
  <si>
    <t xml:space="preserve">($xHeadR-$xExt)*($xHeadR-$xExt)+($yHeadR-$yExt)*($yHeadR-$yExt)</t>
  </si>
  <si>
    <t xml:space="preserve">L Tot gauche</t>
  </si>
  <si>
    <t xml:space="preserve">sqrt($lhLsq+$flange2centerL*$flange2centerL)-0.5*$holedia</t>
  </si>
  <si>
    <t xml:space="preserve">L Tot droite</t>
  </si>
  <si>
    <t xml:space="preserve">sqrt($lhRsq+$flange2centerR*$flange2centerR)-0.5*$holedia</t>
  </si>
  <si>
    <t xml:space="preserve">Aussi :</t>
  </si>
  <si>
    <t xml:space="preserve">Le chant des rayons (association).</t>
  </si>
  <si>
    <t xml:space="preserve">IBAN = FR76 1027 8089 1400 0214 5830 141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</si>
</sst>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>
        <color rgb="FF00A933"/>
      </left>
      <right style="hair">
        <color rgb="FF00A933"/>
      </right>
      <top style="hair">
        <color rgb="FF00A933"/>
      </top>
      <bottom/>
      <diagonal/>
    </border>
    <border diagonalUp="false" diagonalDown="false">
      <left style="hair">
        <color rgb="FF00A933"/>
      </left>
      <right style="hair">
        <color rgb="FF00A933"/>
      </right>
      <top style="hair">
        <color rgb="FF00A933"/>
      </top>
      <bottom style="hair">
        <color rgb="FF00A933"/>
      </bottom>
      <diagonal/>
    </border>
    <border diagonalUp="false" diagonalDown="false">
      <left style="hair">
        <color rgb="FF00A933"/>
      </left>
      <right style="hair">
        <color rgb="FF00A933"/>
      </right>
      <top/>
      <bottom/>
      <diagonal/>
    </border>
    <border diagonalUp="false" diagonalDown="false">
      <left style="hair">
        <color rgb="FF00A933"/>
      </left>
      <right style="hair">
        <color rgb="FF00A933"/>
      </right>
      <top/>
      <bottom style="hair">
        <color rgb="FF00A93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compagnie-roue-velo.fr/helpLatShift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6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7" activeCellId="0" sqref="A3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3.34"/>
    <col collapsed="false" customWidth="true" hidden="false" outlineLevel="0" max="2" min="2" style="0" width="31.54"/>
    <col collapsed="false" customWidth="true" hidden="false" outlineLevel="0" max="3" min="3" style="0" width="41.13"/>
  </cols>
  <sheetData>
    <row r="1" customFormat="false" ht="12.8" hidden="false" customHeight="false" outlineLevel="0" collapsed="false">
      <c r="A1" s="0" t="s">
        <v>0</v>
      </c>
      <c r="D1" s="0" t="s">
        <v>1</v>
      </c>
    </row>
    <row r="2" customFormat="false" ht="12.8" hidden="false" customHeight="false" outlineLevel="0" collapsed="false">
      <c r="B2" s="0" t="s">
        <v>2</v>
      </c>
      <c r="D2" s="0" t="s">
        <v>3</v>
      </c>
    </row>
    <row r="3" customFormat="false" ht="12.8" hidden="false" customHeight="false" outlineLevel="0" collapsed="false">
      <c r="A3" s="0" t="s">
        <v>4</v>
      </c>
      <c r="D3" s="0" t="s">
        <v>5</v>
      </c>
      <c r="F3" s="0" t="s">
        <v>6</v>
      </c>
    </row>
    <row r="5" customFormat="false" ht="12.8" hidden="false" customHeight="false" outlineLevel="0" collapsed="false">
      <c r="A5" s="0" t="s">
        <v>7</v>
      </c>
      <c r="B5" s="0" t="s">
        <v>8</v>
      </c>
      <c r="C5" s="0" t="s">
        <v>9</v>
      </c>
      <c r="D5" s="0" t="s">
        <v>5</v>
      </c>
      <c r="E5" s="0" t="s">
        <v>10</v>
      </c>
      <c r="F5" s="0" t="s">
        <v>11</v>
      </c>
      <c r="G5" s="0" t="s">
        <v>12</v>
      </c>
      <c r="H5" s="0" t="s">
        <v>13</v>
      </c>
    </row>
    <row r="7" customFormat="false" ht="12.8" hidden="false" customHeight="false" outlineLevel="0" collapsed="false">
      <c r="A7" s="0" t="s">
        <v>14</v>
      </c>
      <c r="B7" s="1" t="s">
        <v>15</v>
      </c>
      <c r="C7" s="0" t="s">
        <v>16</v>
      </c>
      <c r="D7" s="2" t="n">
        <v>535</v>
      </c>
      <c r="E7" s="3" t="n">
        <v>535</v>
      </c>
      <c r="F7" s="4" t="n">
        <v>535</v>
      </c>
      <c r="G7" s="0" t="s">
        <v>17</v>
      </c>
    </row>
    <row r="8" customFormat="false" ht="12.8" hidden="false" customHeight="false" outlineLevel="0" collapsed="false">
      <c r="A8" s="0" t="s">
        <v>18</v>
      </c>
      <c r="B8" s="1" t="s">
        <v>19</v>
      </c>
      <c r="C8" s="0" t="s">
        <v>20</v>
      </c>
      <c r="D8" s="5" t="n">
        <v>61</v>
      </c>
      <c r="E8" s="0" t="n">
        <v>61</v>
      </c>
      <c r="F8" s="0" t="n">
        <v>100</v>
      </c>
    </row>
    <row r="9" customFormat="false" ht="12.8" hidden="false" customHeight="false" outlineLevel="0" collapsed="false">
      <c r="A9" s="0" t="s">
        <v>21</v>
      </c>
      <c r="B9" s="1" t="s">
        <v>22</v>
      </c>
      <c r="D9" s="5" t="n">
        <v>61</v>
      </c>
      <c r="E9" s="0" t="n">
        <v>61</v>
      </c>
      <c r="F9" s="0" t="n">
        <v>100</v>
      </c>
    </row>
    <row r="10" customFormat="false" ht="12.8" hidden="false" customHeight="false" outlineLevel="0" collapsed="false">
      <c r="A10" s="0" t="s">
        <v>23</v>
      </c>
      <c r="B10" s="1" t="s">
        <v>24</v>
      </c>
      <c r="C10" s="0" t="s">
        <v>25</v>
      </c>
      <c r="D10" s="5" t="n">
        <v>135</v>
      </c>
      <c r="E10" s="0" t="n">
        <v>135</v>
      </c>
      <c r="F10" s="0" t="n">
        <v>135</v>
      </c>
    </row>
    <row r="11" customFormat="false" ht="12.8" hidden="false" customHeight="false" outlineLevel="0" collapsed="false">
      <c r="A11" s="0" t="s">
        <v>26</v>
      </c>
      <c r="B11" s="1" t="s">
        <v>27</v>
      </c>
      <c r="C11" s="0" t="s">
        <v>28</v>
      </c>
      <c r="D11" s="5" t="n">
        <v>35</v>
      </c>
      <c r="E11" s="0" t="n">
        <v>35</v>
      </c>
      <c r="F11" s="0" t="n">
        <v>37.5</v>
      </c>
    </row>
    <row r="12" customFormat="false" ht="12.8" hidden="false" customHeight="false" outlineLevel="0" collapsed="false">
      <c r="A12" s="0" t="s">
        <v>29</v>
      </c>
      <c r="B12" s="1" t="s">
        <v>30</v>
      </c>
      <c r="C12" s="0" t="s">
        <v>31</v>
      </c>
      <c r="D12" s="5" t="n">
        <v>48</v>
      </c>
      <c r="E12" s="0" t="n">
        <v>48</v>
      </c>
      <c r="F12" s="0" t="n">
        <v>37.5</v>
      </c>
    </row>
    <row r="13" customFormat="false" ht="12.8" hidden="false" customHeight="false" outlineLevel="0" collapsed="false">
      <c r="A13" s="0" t="s">
        <v>32</v>
      </c>
      <c r="B13" s="1" t="s">
        <v>33</v>
      </c>
      <c r="C13" s="0" t="s">
        <v>34</v>
      </c>
      <c r="D13" s="5" t="n">
        <v>2.7</v>
      </c>
      <c r="E13" s="0" t="n">
        <v>2.7</v>
      </c>
      <c r="F13" s="0" t="n">
        <v>2.7</v>
      </c>
    </row>
    <row r="14" customFormat="false" ht="12.8" hidden="false" customHeight="false" outlineLevel="0" collapsed="false">
      <c r="A14" s="0" t="s">
        <v>35</v>
      </c>
      <c r="B14" s="1" t="s">
        <v>36</v>
      </c>
      <c r="D14" s="5" t="n">
        <v>3</v>
      </c>
      <c r="E14" s="3" t="n">
        <v>3</v>
      </c>
      <c r="F14" s="2" t="n">
        <v>2</v>
      </c>
    </row>
    <row r="15" customFormat="false" ht="12.8" hidden="false" customHeight="false" outlineLevel="0" collapsed="false">
      <c r="A15" s="0" t="s">
        <v>37</v>
      </c>
      <c r="B15" s="1" t="s">
        <v>38</v>
      </c>
      <c r="D15" s="5" t="n">
        <v>32</v>
      </c>
      <c r="E15" s="3" t="n">
        <v>32</v>
      </c>
      <c r="F15" s="6" t="n">
        <v>32</v>
      </c>
    </row>
    <row r="16" customFormat="false" ht="12.8" hidden="false" customHeight="false" outlineLevel="0" collapsed="false">
      <c r="A16" s="0" t="s">
        <v>39</v>
      </c>
      <c r="B16" s="1" t="s">
        <v>40</v>
      </c>
      <c r="C16" s="0" t="s">
        <v>41</v>
      </c>
      <c r="D16" s="5" t="n">
        <v>0</v>
      </c>
      <c r="E16" s="0" t="n">
        <v>0</v>
      </c>
      <c r="F16" s="0" t="n">
        <v>0</v>
      </c>
    </row>
    <row r="17" customFormat="false" ht="12.8" hidden="false" customHeight="false" outlineLevel="0" collapsed="false">
      <c r="A17" s="0" t="s">
        <v>42</v>
      </c>
      <c r="B17" s="1" t="s">
        <v>43</v>
      </c>
      <c r="C17" s="7" t="s">
        <v>44</v>
      </c>
      <c r="D17" s="6" t="n">
        <v>0</v>
      </c>
      <c r="E17" s="0" t="n">
        <v>0</v>
      </c>
      <c r="F17" s="0" t="n">
        <v>0</v>
      </c>
    </row>
    <row r="19" customFormat="false" ht="12.8" hidden="false" customHeight="false" outlineLevel="0" collapsed="false">
      <c r="A19" s="0" t="s">
        <v>45</v>
      </c>
      <c r="B19" s="0" t="s">
        <v>46</v>
      </c>
      <c r="D19" s="0" t="s">
        <v>47</v>
      </c>
    </row>
    <row r="21" customFormat="false" ht="12.8" hidden="false" customHeight="false" outlineLevel="0" collapsed="false">
      <c r="A21" s="0" t="s">
        <v>48</v>
      </c>
      <c r="B21" s="0" t="n">
        <v>3.14159265358979</v>
      </c>
      <c r="D21" s="0" t="n">
        <f aca="false">B21</f>
        <v>3.14159265358979</v>
      </c>
    </row>
    <row r="22" customFormat="false" ht="12.8" hidden="false" customHeight="false" outlineLevel="0" collapsed="false">
      <c r="A22" s="0" t="s">
        <v>49</v>
      </c>
      <c r="B22" s="0" t="n">
        <v>0</v>
      </c>
      <c r="D22" s="0" t="n">
        <f aca="false">B22</f>
        <v>0</v>
      </c>
    </row>
    <row r="23" customFormat="false" ht="12.8" hidden="false" customHeight="false" outlineLevel="0" collapsed="false">
      <c r="A23" s="0" t="s">
        <v>50</v>
      </c>
      <c r="B23" s="0" t="s">
        <v>51</v>
      </c>
      <c r="D23" s="0" t="n">
        <f aca="false">0.5*D7</f>
        <v>267.5</v>
      </c>
    </row>
    <row r="24" customFormat="false" ht="12.8" hidden="false" customHeight="false" outlineLevel="0" collapsed="false">
      <c r="A24" s="0" t="s">
        <v>52</v>
      </c>
      <c r="B24" s="0" t="s">
        <v>53</v>
      </c>
      <c r="D24" s="0" t="n">
        <f aca="false">D21*(2*D14)*2/D15</f>
        <v>1.17809724509617</v>
      </c>
    </row>
    <row r="25" customFormat="false" ht="12.8" hidden="false" customHeight="false" outlineLevel="0" collapsed="false">
      <c r="A25" s="0" t="s">
        <v>54</v>
      </c>
      <c r="B25" s="0" t="s">
        <v>55</v>
      </c>
      <c r="D25" s="0" t="n">
        <f aca="false">0.5*D8*SIN(D24)</f>
        <v>28.1783257415942</v>
      </c>
    </row>
    <row r="26" customFormat="false" ht="12.8" hidden="false" customHeight="false" outlineLevel="0" collapsed="false">
      <c r="A26" s="0" t="s">
        <v>56</v>
      </c>
      <c r="B26" s="0" t="s">
        <v>57</v>
      </c>
      <c r="D26" s="0" t="n">
        <f aca="false">0.5*D8*COS(D24)</f>
        <v>11.6718446871353</v>
      </c>
    </row>
    <row r="27" customFormat="false" ht="12.8" hidden="false" customHeight="false" outlineLevel="0" collapsed="false">
      <c r="A27" s="0" t="s">
        <v>58</v>
      </c>
      <c r="B27" s="0" t="s">
        <v>59</v>
      </c>
      <c r="D27" s="0" t="n">
        <f aca="false">0.5*D9*SIN(D24)</f>
        <v>28.1783257415942</v>
      </c>
    </row>
    <row r="28" customFormat="false" ht="12.8" hidden="false" customHeight="false" outlineLevel="0" collapsed="false">
      <c r="A28" s="0" t="s">
        <v>60</v>
      </c>
      <c r="B28" s="0" t="s">
        <v>61</v>
      </c>
      <c r="D28" s="0" t="n">
        <f aca="false">0.5*D9*COS(D24)</f>
        <v>11.6718446871353</v>
      </c>
    </row>
    <row r="29" customFormat="false" ht="12.8" hidden="false" customHeight="false" outlineLevel="0" collapsed="false">
      <c r="A29" s="0" t="s">
        <v>62</v>
      </c>
      <c r="B29" s="0" t="s">
        <v>63</v>
      </c>
      <c r="D29" s="0" t="n">
        <f aca="false">0.5*D10-D11-D17-0.5*D16</f>
        <v>32.5</v>
      </c>
    </row>
    <row r="30" customFormat="false" ht="12.8" hidden="false" customHeight="false" outlineLevel="0" collapsed="false">
      <c r="A30" s="0" t="s">
        <v>64</v>
      </c>
      <c r="B30" s="0" t="s">
        <v>65</v>
      </c>
      <c r="D30" s="0" t="n">
        <f aca="false">0.5*D10-D12+D17-0.5*D16</f>
        <v>19.5</v>
      </c>
    </row>
    <row r="31" customFormat="false" ht="12.8" hidden="false" customHeight="false" outlineLevel="0" collapsed="false">
      <c r="A31" s="0" t="s">
        <v>66</v>
      </c>
      <c r="B31" s="0" t="s">
        <v>67</v>
      </c>
      <c r="D31" s="0" t="n">
        <f aca="false">(D25-D22)*(D25-D22)+(D26-D23)*(D26-D23)</f>
        <v>66242.0630923826</v>
      </c>
    </row>
    <row r="32" customFormat="false" ht="12.8" hidden="false" customHeight="false" outlineLevel="0" collapsed="false">
      <c r="A32" s="0" t="s">
        <v>68</v>
      </c>
      <c r="B32" s="0" t="s">
        <v>69</v>
      </c>
      <c r="D32" s="0" t="n">
        <f aca="false">(D27-D22)*(D27-D22)+(D28-D23)*(D28-D23)</f>
        <v>66242.0630923826</v>
      </c>
    </row>
    <row r="33" customFormat="false" ht="12.8" hidden="false" customHeight="false" outlineLevel="0" collapsed="false">
      <c r="A33" s="0" t="s">
        <v>70</v>
      </c>
      <c r="B33" s="0" t="s">
        <v>71</v>
      </c>
      <c r="C33" s="8"/>
      <c r="D33" s="2" t="n">
        <f aca="false">SQRT(D31+D29*D29)-0.5*D13</f>
        <v>258.069184125582</v>
      </c>
    </row>
    <row r="34" customFormat="false" ht="12.8" hidden="false" customHeight="false" outlineLevel="0" collapsed="false">
      <c r="A34" s="0" t="s">
        <v>72</v>
      </c>
      <c r="B34" s="0" t="s">
        <v>73</v>
      </c>
      <c r="D34" s="6" t="n">
        <f aca="false">SQRT(D32+D30*D30)-0.5*D13</f>
        <v>256.762985129347</v>
      </c>
    </row>
    <row r="36" customFormat="false" ht="12.8" hidden="false" customHeight="false" outlineLevel="0" collapsed="false">
      <c r="A36" s="0" t="s">
        <v>74</v>
      </c>
      <c r="B36" s="0" t="s">
        <v>75</v>
      </c>
      <c r="C36" s="1" t="s">
        <v>76</v>
      </c>
    </row>
  </sheetData>
  <hyperlinks>
    <hyperlink ref="C17" r:id="rId1" display="http://compagnie-roue-velo.fr/helpLatShift.html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2023-06-22T06:49:35Z</dcterms:created>
  <dc:creator/>
  <dc:description/>
  <dc:language>en-US</dc:language>
  <cp:lastModifiedBy/>
  <dcterms:modified xsi:type="dcterms:W3CDTF">2023-06-26T10:45:51Z</dcterms:modified>
  <cp:revision>9</cp:revision>
  <dc:subject/>
  <dc:title/>
</cp:coreProperties>
</file>